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ма работа\ШТИЛЬ\Отчет 2023\"/>
    </mc:Choice>
  </mc:AlternateContent>
  <xr:revisionPtr revIDLastSave="0" documentId="13_ncr:1_{7B1B3AB6-DD23-4A9E-AB04-AAB35298598D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D11" i="1" l="1"/>
  <c r="E38" i="1" l="1"/>
  <c r="E36" i="1"/>
  <c r="E35" i="1"/>
  <c r="E34" i="1"/>
  <c r="E33" i="1"/>
  <c r="E32" i="1"/>
  <c r="E30" i="1"/>
  <c r="E29" i="1"/>
  <c r="E28" i="1"/>
  <c r="E27" i="1"/>
  <c r="E26" i="1"/>
  <c r="E25" i="1"/>
  <c r="E24" i="1"/>
  <c r="E22" i="1"/>
  <c r="E21" i="1"/>
  <c r="E20" i="1"/>
  <c r="E19" i="1"/>
  <c r="E18" i="1"/>
  <c r="E16" i="1"/>
  <c r="E15" i="1"/>
  <c r="E14" i="1"/>
  <c r="E13" i="1"/>
  <c r="E11" i="1"/>
  <c r="E10" i="1"/>
  <c r="E9" i="1"/>
  <c r="E8" i="1"/>
  <c r="E7" i="1"/>
  <c r="E6" i="1"/>
  <c r="E5" i="1"/>
  <c r="E4" i="1"/>
  <c r="D31" i="1"/>
  <c r="D23" i="1"/>
  <c r="D17" i="1"/>
  <c r="D12" i="1"/>
  <c r="E12" i="1" l="1"/>
  <c r="E31" i="1"/>
  <c r="E23" i="1"/>
  <c r="E17" i="1"/>
  <c r="C23" i="1"/>
  <c r="C17" i="1"/>
  <c r="C12" i="1"/>
  <c r="E3" i="1"/>
  <c r="D3" i="1"/>
  <c r="D37" i="1" s="1"/>
  <c r="D39" i="1" s="1"/>
  <c r="C3" i="1"/>
  <c r="C37" i="1" s="1"/>
  <c r="C39" i="1" s="1"/>
  <c r="E37" i="1" l="1"/>
  <c r="E39" i="1" s="1"/>
</calcChain>
</file>

<file path=xl/sharedStrings.xml><?xml version="1.0" encoding="utf-8"?>
<sst xmlns="http://schemas.openxmlformats.org/spreadsheetml/2006/main" count="78" uniqueCount="78">
  <si>
    <t>Статьи расходов (наименование работ, услуг)</t>
  </si>
  <si>
    <t>Экономия/перерасход</t>
  </si>
  <si>
    <t>1.</t>
  </si>
  <si>
    <t>Управление многоквартирным домом</t>
  </si>
  <si>
    <t>1.1</t>
  </si>
  <si>
    <t>Организация работ по содержанию и ремонту общего имущества. ФОТ с налогами и отпускными:  председателя</t>
  </si>
  <si>
    <t>1.2</t>
  </si>
  <si>
    <t>Организация работ по содержанию и ремонту общего имущества. ФОТ с налогами и отпускными: управляющего.</t>
  </si>
  <si>
    <t>1.3</t>
  </si>
  <si>
    <t>Организация работ по содержанию и ремонту общего имущества. ФОТ с налогами и отпускными: бухгалтера</t>
  </si>
  <si>
    <t>Организация работ по содержанию и ремонту общего имущества. ФОТ с налогами и отпускными: паспортиста</t>
  </si>
  <si>
    <t>1.4</t>
  </si>
  <si>
    <t>Банковское обслуживание</t>
  </si>
  <si>
    <t>1.5</t>
  </si>
  <si>
    <t>Юридические услуги</t>
  </si>
  <si>
    <t>1.6</t>
  </si>
  <si>
    <t>Организация работ по предоставлению информации в электронном виде. Передача отчетности, размещение информации в ГИС ЖКХ, ведение сайта, обслуживание бухгалтерской программы, ключ электронной подписи.</t>
  </si>
  <si>
    <t>1.7</t>
  </si>
  <si>
    <t>Обслуживание оргтехники, заправка катриджей, канцелярские товары, почтовые расходы, услуги связи,транспортные расходы</t>
  </si>
  <si>
    <t>Работы по содержанию общего имущества  МКД</t>
  </si>
  <si>
    <t>2.1</t>
  </si>
  <si>
    <t>Уборка помещений, входящих в состав общего имущества.  Моющие средства и инвентарь для уборки помещений.ФОТ уборщицы с отпускными</t>
  </si>
  <si>
    <t>2.3</t>
  </si>
  <si>
    <t>Дератизация, дезинсекция</t>
  </si>
  <si>
    <t>Материалы для ремонта МОП и Вспомогательные средства.</t>
  </si>
  <si>
    <t>3.</t>
  </si>
  <si>
    <t xml:space="preserve">Работы по содержанию земельного участка </t>
  </si>
  <si>
    <t>3.1</t>
  </si>
  <si>
    <t>3.2</t>
  </si>
  <si>
    <t xml:space="preserve"> ФОТ дворника с налогами и отпускными.</t>
  </si>
  <si>
    <t>3.3</t>
  </si>
  <si>
    <t>Вывоз елок, мусора и снега, закуп песка, озеленение</t>
  </si>
  <si>
    <t>4.</t>
  </si>
  <si>
    <t>Техническое обслуживание</t>
  </si>
  <si>
    <t>4.1</t>
  </si>
  <si>
    <t>Аварийное обслуживание дома, диспетчерская служба, дежурный слесарь.</t>
  </si>
  <si>
    <t>4.2</t>
  </si>
  <si>
    <t xml:space="preserve">Обслуживание внутридомового газового оборудования </t>
  </si>
  <si>
    <t>4.3</t>
  </si>
  <si>
    <t>Техническое обслуживание лифтов в том числе, освидетельствование лифтов</t>
  </si>
  <si>
    <t>4.4</t>
  </si>
  <si>
    <t>Страхование лифтов</t>
  </si>
  <si>
    <t>4.5</t>
  </si>
  <si>
    <t>4.6</t>
  </si>
  <si>
    <t>5.</t>
  </si>
  <si>
    <t>6.</t>
  </si>
  <si>
    <t>Техническое обслуживание систем водоснабжения (холодного и горячего), отопления, водоотведения, электрооборудования.</t>
  </si>
  <si>
    <t>Техническое обслуживание систем водоснабжения. ФОТ слесаря-сентехника с налогами и отпускными.</t>
  </si>
  <si>
    <t>Техническое обслуживание системы электроснабжения. ФОТ электрика.</t>
  </si>
  <si>
    <t>Материалы для водоснабжения, электрооборудования, водоотведения.</t>
  </si>
  <si>
    <t>7.</t>
  </si>
  <si>
    <t>8.</t>
  </si>
  <si>
    <t>Проведение текущего ремонта общего имущества МКД</t>
  </si>
  <si>
    <t>Тариф общий</t>
  </si>
  <si>
    <t>ОДН эл/энергия + вода+ тепловые потери от стены дома до ПУ</t>
  </si>
  <si>
    <t xml:space="preserve">Всего общий тариф </t>
  </si>
  <si>
    <t>Площадь жилые + нежилые</t>
  </si>
  <si>
    <t>Председатель правления ТСН "Штиль"                                              Д.А.Иванов</t>
  </si>
  <si>
    <t>2.2</t>
  </si>
  <si>
    <t>ПЛАНОВАЯ СМЕТА РАСХОДОВ НА  СОДЕРЖАНИЕ И РЕМОНТ ОБЩЕГО ИМУЩЕСТВА МКД ТСН " Штиль" В 2023 ГОДУ</t>
  </si>
  <si>
    <t>Запланировано на 2023 год</t>
  </si>
  <si>
    <t>Фактические расходы за  2023</t>
  </si>
  <si>
    <t>Благоустройство придомовой территории, инвентарь,субботник, проект благоустройства двора, оформление придомовой территории по периметру</t>
  </si>
  <si>
    <t>Оформление земельного участка</t>
  </si>
  <si>
    <t>Обслуживание насосной</t>
  </si>
  <si>
    <t>1.8</t>
  </si>
  <si>
    <t>2.4</t>
  </si>
  <si>
    <t>3.4</t>
  </si>
  <si>
    <t>3.5</t>
  </si>
  <si>
    <t>4.7</t>
  </si>
  <si>
    <t>5.1</t>
  </si>
  <si>
    <t>5.2</t>
  </si>
  <si>
    <t>5.3</t>
  </si>
  <si>
    <t>Обслуживание общедомовых ПУ тепловой энергии. Поверка общедомовых приборов учета.</t>
  </si>
  <si>
    <t>Обследование наружных стен здания с трещинами (досудебная экспертиза)</t>
  </si>
  <si>
    <t xml:space="preserve">Установка камер видеонаблюдения </t>
  </si>
  <si>
    <t>Техническое обслуживание автоматических ворот, калиток, входных дверей</t>
  </si>
  <si>
    <t>Премиальный фонд рабочих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</si>
</sst>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9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164" fontId="2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22" workbookViewId="0">
      <selection activeCell="G37" sqref="G37"/>
    </sheetView>
  </sheetViews>
  <sheetFormatPr defaultRowHeight="14.4" x14ac:dyDescent="0.3"/>
  <cols>
    <col min="2" max="2" width="87.109375" customWidth="1"/>
    <col min="3" max="3" width="12.6640625" customWidth="1"/>
    <col min="4" max="4" width="11.88671875" customWidth="1"/>
    <col min="5" max="5" width="10.88671875" customWidth="1"/>
  </cols>
  <sheetData>
    <row r="1" spans="1:5" x14ac:dyDescent="0.3">
      <c r="A1" s="1"/>
      <c r="B1" s="38" t="s">
        <v>59</v>
      </c>
      <c r="C1" s="38"/>
      <c r="D1" s="2"/>
      <c r="E1" s="4"/>
    </row>
    <row r="2" spans="1:5" ht="36" x14ac:dyDescent="0.3">
      <c r="A2" s="19"/>
      <c r="B2" s="28" t="s">
        <v>0</v>
      </c>
      <c r="C2" s="6" t="s">
        <v>60</v>
      </c>
      <c r="D2" s="6" t="s">
        <v>61</v>
      </c>
      <c r="E2" s="7" t="s">
        <v>1</v>
      </c>
    </row>
    <row r="3" spans="1:5" ht="15" customHeight="1" x14ac:dyDescent="0.3">
      <c r="A3" s="22" t="s">
        <v>2</v>
      </c>
      <c r="B3" s="29" t="s">
        <v>3</v>
      </c>
      <c r="C3" s="8">
        <f>SUM(C4:C11)</f>
        <v>1513829.2000000002</v>
      </c>
      <c r="D3" s="8">
        <f t="shared" ref="D3:E3" si="0">SUM(D4:D11)</f>
        <v>1442215.5399999998</v>
      </c>
      <c r="E3" s="8">
        <f t="shared" si="0"/>
        <v>71613.66</v>
      </c>
    </row>
    <row r="4" spans="1:5" ht="30.75" customHeight="1" x14ac:dyDescent="0.3">
      <c r="A4" s="21" t="s">
        <v>4</v>
      </c>
      <c r="B4" s="31" t="s">
        <v>5</v>
      </c>
      <c r="C4" s="13">
        <v>269514</v>
      </c>
      <c r="D4" s="13">
        <v>269514</v>
      </c>
      <c r="E4" s="10">
        <f>SUM(C4-D4)</f>
        <v>0</v>
      </c>
    </row>
    <row r="5" spans="1:5" ht="27.75" customHeight="1" x14ac:dyDescent="0.3">
      <c r="A5" s="21" t="s">
        <v>6</v>
      </c>
      <c r="B5" s="31" t="s">
        <v>7</v>
      </c>
      <c r="C5" s="13">
        <v>323416.8</v>
      </c>
      <c r="D5" s="13">
        <v>323416.8</v>
      </c>
      <c r="E5" s="10">
        <f t="shared" ref="E5:E11" si="1">SUM(C5-D5)</f>
        <v>0</v>
      </c>
    </row>
    <row r="6" spans="1:5" ht="27" customHeight="1" x14ac:dyDescent="0.3">
      <c r="A6" s="21" t="s">
        <v>8</v>
      </c>
      <c r="B6" s="31" t="s">
        <v>9</v>
      </c>
      <c r="C6" s="9">
        <v>377319.6</v>
      </c>
      <c r="D6" s="13">
        <v>377319.6</v>
      </c>
      <c r="E6" s="10">
        <f t="shared" si="1"/>
        <v>0</v>
      </c>
    </row>
    <row r="7" spans="1:5" ht="27" customHeight="1" x14ac:dyDescent="0.3">
      <c r="A7" s="21" t="s">
        <v>11</v>
      </c>
      <c r="B7" s="31" t="s">
        <v>10</v>
      </c>
      <c r="C7" s="9">
        <v>53902.8</v>
      </c>
      <c r="D7" s="13">
        <v>12666.12</v>
      </c>
      <c r="E7" s="10">
        <f t="shared" si="1"/>
        <v>41236.68</v>
      </c>
    </row>
    <row r="8" spans="1:5" x14ac:dyDescent="0.3">
      <c r="A8" s="21" t="s">
        <v>13</v>
      </c>
      <c r="B8" s="33" t="s">
        <v>12</v>
      </c>
      <c r="C8" s="9">
        <v>85000</v>
      </c>
      <c r="D8" s="3">
        <v>78267.69</v>
      </c>
      <c r="E8" s="10">
        <f t="shared" si="1"/>
        <v>6732.3099999999977</v>
      </c>
    </row>
    <row r="9" spans="1:5" x14ac:dyDescent="0.3">
      <c r="A9" s="21" t="s">
        <v>15</v>
      </c>
      <c r="B9" s="35" t="s">
        <v>14</v>
      </c>
      <c r="C9" s="9">
        <v>279676</v>
      </c>
      <c r="D9" s="13">
        <v>253676</v>
      </c>
      <c r="E9" s="10">
        <f t="shared" si="1"/>
        <v>26000</v>
      </c>
    </row>
    <row r="10" spans="1:5" ht="38.25" customHeight="1" x14ac:dyDescent="0.3">
      <c r="A10" s="21" t="s">
        <v>17</v>
      </c>
      <c r="B10" s="32" t="s">
        <v>16</v>
      </c>
      <c r="C10" s="9">
        <v>95000</v>
      </c>
      <c r="D10" s="13">
        <v>102946.9</v>
      </c>
      <c r="E10" s="10">
        <f t="shared" si="1"/>
        <v>-7946.8999999999942</v>
      </c>
    </row>
    <row r="11" spans="1:5" ht="30.75" customHeight="1" x14ac:dyDescent="0.3">
      <c r="A11" s="21" t="s">
        <v>65</v>
      </c>
      <c r="B11" s="34" t="s">
        <v>18</v>
      </c>
      <c r="C11" s="9">
        <v>30000</v>
      </c>
      <c r="D11" s="13">
        <f>24381.88+26.55</f>
        <v>24408.43</v>
      </c>
      <c r="E11" s="10">
        <f t="shared" si="1"/>
        <v>5591.57</v>
      </c>
    </row>
    <row r="12" spans="1:5" ht="15" customHeight="1" x14ac:dyDescent="0.3">
      <c r="A12" s="22">
        <v>2</v>
      </c>
      <c r="B12" s="30" t="s">
        <v>19</v>
      </c>
      <c r="C12" s="11">
        <f>SUM(C13:C16)</f>
        <v>489798</v>
      </c>
      <c r="D12" s="11">
        <f>SUM(D13:D16)</f>
        <v>416242.27</v>
      </c>
      <c r="E12" s="17">
        <f>SUM(E13:E16)</f>
        <v>73555.73000000001</v>
      </c>
    </row>
    <row r="13" spans="1:5" ht="33" customHeight="1" x14ac:dyDescent="0.3">
      <c r="A13" s="21" t="s">
        <v>20</v>
      </c>
      <c r="B13" s="24" t="s">
        <v>21</v>
      </c>
      <c r="C13" s="9">
        <v>399298</v>
      </c>
      <c r="D13" s="13">
        <v>339933.87</v>
      </c>
      <c r="E13" s="10">
        <f t="shared" ref="E13:E16" si="2">SUM(C13-D13)</f>
        <v>59364.130000000005</v>
      </c>
    </row>
    <row r="14" spans="1:5" ht="15" customHeight="1" x14ac:dyDescent="0.3">
      <c r="A14" s="21" t="s">
        <v>58</v>
      </c>
      <c r="B14" s="25" t="s">
        <v>23</v>
      </c>
      <c r="C14" s="9">
        <v>3000</v>
      </c>
      <c r="D14" s="3">
        <v>0</v>
      </c>
      <c r="E14" s="10">
        <f t="shared" si="2"/>
        <v>3000</v>
      </c>
    </row>
    <row r="15" spans="1:5" s="1" customFormat="1" ht="15" customHeight="1" x14ac:dyDescent="0.3">
      <c r="A15" s="21" t="s">
        <v>22</v>
      </c>
      <c r="B15" s="25" t="s">
        <v>74</v>
      </c>
      <c r="C15" s="9">
        <v>85000</v>
      </c>
      <c r="D15" s="3">
        <v>58000</v>
      </c>
      <c r="E15" s="10">
        <f t="shared" si="2"/>
        <v>27000</v>
      </c>
    </row>
    <row r="16" spans="1:5" ht="15" customHeight="1" x14ac:dyDescent="0.3">
      <c r="A16" s="21" t="s">
        <v>66</v>
      </c>
      <c r="B16" s="25" t="s">
        <v>24</v>
      </c>
      <c r="C16" s="9">
        <v>2500</v>
      </c>
      <c r="D16" s="3">
        <v>18308.400000000001</v>
      </c>
      <c r="E16" s="10">
        <f t="shared" si="2"/>
        <v>-15808.400000000001</v>
      </c>
    </row>
    <row r="17" spans="1:6" ht="15" customHeight="1" x14ac:dyDescent="0.3">
      <c r="A17" s="22" t="s">
        <v>25</v>
      </c>
      <c r="B17" s="26" t="s">
        <v>26</v>
      </c>
      <c r="C17" s="11">
        <f>SUM(C18:C22)</f>
        <v>663548.86</v>
      </c>
      <c r="D17" s="11">
        <f>SUM(D18:D22)</f>
        <v>718512.26</v>
      </c>
      <c r="E17" s="17">
        <f>SUM(E18:E22)</f>
        <v>-54963.399999999987</v>
      </c>
    </row>
    <row r="18" spans="1:6" ht="49.5" customHeight="1" x14ac:dyDescent="0.3">
      <c r="A18" s="21" t="s">
        <v>27</v>
      </c>
      <c r="B18" s="24" t="s">
        <v>62</v>
      </c>
      <c r="C18" s="9">
        <v>12000</v>
      </c>
      <c r="D18" s="13">
        <v>35944.71</v>
      </c>
      <c r="E18" s="10">
        <f t="shared" ref="E18:E22" si="3">SUM(C18-D18)</f>
        <v>-23944.71</v>
      </c>
      <c r="F18" s="23"/>
    </row>
    <row r="19" spans="1:6" ht="15" customHeight="1" x14ac:dyDescent="0.3">
      <c r="A19" s="21" t="s">
        <v>28</v>
      </c>
      <c r="B19" s="24" t="s">
        <v>29</v>
      </c>
      <c r="C19" s="9">
        <v>416548.86</v>
      </c>
      <c r="D19" s="3">
        <v>426110.6</v>
      </c>
      <c r="E19" s="10">
        <f t="shared" si="3"/>
        <v>-9561.7399999999907</v>
      </c>
      <c r="F19" s="1"/>
    </row>
    <row r="20" spans="1:6" ht="15" customHeight="1" x14ac:dyDescent="0.3">
      <c r="A20" s="21" t="s">
        <v>30</v>
      </c>
      <c r="B20" s="25" t="s">
        <v>31</v>
      </c>
      <c r="C20" s="13">
        <v>40000</v>
      </c>
      <c r="D20" s="3">
        <v>52853.95</v>
      </c>
      <c r="E20" s="10">
        <f t="shared" si="3"/>
        <v>-12853.949999999997</v>
      </c>
      <c r="F20" s="1"/>
    </row>
    <row r="21" spans="1:6" s="1" customFormat="1" ht="15" customHeight="1" x14ac:dyDescent="0.3">
      <c r="A21" s="21" t="s">
        <v>67</v>
      </c>
      <c r="B21" s="25" t="s">
        <v>75</v>
      </c>
      <c r="C21" s="13">
        <v>65000</v>
      </c>
      <c r="D21" s="3">
        <v>78603</v>
      </c>
      <c r="E21" s="10">
        <f t="shared" si="3"/>
        <v>-13603</v>
      </c>
    </row>
    <row r="22" spans="1:6" s="1" customFormat="1" ht="15" customHeight="1" x14ac:dyDescent="0.3">
      <c r="A22" s="21" t="s">
        <v>68</v>
      </c>
      <c r="B22" s="25" t="s">
        <v>63</v>
      </c>
      <c r="C22" s="13">
        <v>130000</v>
      </c>
      <c r="D22" s="3">
        <v>125000</v>
      </c>
      <c r="E22" s="10">
        <f t="shared" si="3"/>
        <v>5000</v>
      </c>
    </row>
    <row r="23" spans="1:6" ht="15" customHeight="1" x14ac:dyDescent="0.3">
      <c r="A23" s="22" t="s">
        <v>32</v>
      </c>
      <c r="B23" s="26" t="s">
        <v>33</v>
      </c>
      <c r="C23" s="11">
        <f>SUM(C24:C30)</f>
        <v>847593.22</v>
      </c>
      <c r="D23" s="11">
        <f>SUM(D24:D30)</f>
        <v>852536.72</v>
      </c>
      <c r="E23" s="17">
        <f>SUM(E24:E30)</f>
        <v>-4943.5</v>
      </c>
      <c r="F23" s="1"/>
    </row>
    <row r="24" spans="1:6" ht="15" customHeight="1" x14ac:dyDescent="0.3">
      <c r="A24" s="21" t="s">
        <v>34</v>
      </c>
      <c r="B24" s="24" t="s">
        <v>35</v>
      </c>
      <c r="C24" s="13">
        <v>115324.5</v>
      </c>
      <c r="D24" s="3">
        <v>107838</v>
      </c>
      <c r="E24" s="10">
        <f t="shared" ref="E24:E30" si="4">SUM(C24-D24)</f>
        <v>7486.5</v>
      </c>
      <c r="F24" s="1"/>
    </row>
    <row r="25" spans="1:6" ht="15" customHeight="1" x14ac:dyDescent="0.3">
      <c r="A25" s="21" t="s">
        <v>36</v>
      </c>
      <c r="B25" s="24" t="s">
        <v>37</v>
      </c>
      <c r="C25" s="13">
        <v>131088.72</v>
      </c>
      <c r="D25" s="3">
        <v>131088.72</v>
      </c>
      <c r="E25" s="10">
        <f t="shared" si="4"/>
        <v>0</v>
      </c>
      <c r="F25" s="1"/>
    </row>
    <row r="26" spans="1:6" ht="15" customHeight="1" x14ac:dyDescent="0.3">
      <c r="A26" s="21" t="s">
        <v>38</v>
      </c>
      <c r="B26" s="25" t="s">
        <v>39</v>
      </c>
      <c r="C26" s="13">
        <v>322600</v>
      </c>
      <c r="D26" s="3">
        <v>323200</v>
      </c>
      <c r="E26" s="10">
        <f t="shared" si="4"/>
        <v>-600</v>
      </c>
      <c r="F26" s="1"/>
    </row>
    <row r="27" spans="1:6" ht="15" customHeight="1" x14ac:dyDescent="0.3">
      <c r="A27" s="21" t="s">
        <v>40</v>
      </c>
      <c r="B27" s="24" t="s">
        <v>41</v>
      </c>
      <c r="C27" s="13">
        <v>1500</v>
      </c>
      <c r="D27" s="3">
        <v>3000</v>
      </c>
      <c r="E27" s="10">
        <f t="shared" si="4"/>
        <v>-1500</v>
      </c>
      <c r="F27" s="1"/>
    </row>
    <row r="28" spans="1:6" s="1" customFormat="1" ht="15" customHeight="1" x14ac:dyDescent="0.3">
      <c r="A28" s="21" t="s">
        <v>42</v>
      </c>
      <c r="B28" s="24" t="s">
        <v>64</v>
      </c>
      <c r="C28" s="13">
        <v>84000</v>
      </c>
      <c r="D28" s="3">
        <v>84000</v>
      </c>
      <c r="E28" s="10">
        <f t="shared" si="4"/>
        <v>0</v>
      </c>
    </row>
    <row r="29" spans="1:6" ht="28.5" customHeight="1" x14ac:dyDescent="0.3">
      <c r="A29" s="21" t="s">
        <v>43</v>
      </c>
      <c r="B29" s="24" t="s">
        <v>73</v>
      </c>
      <c r="C29" s="13">
        <v>128000</v>
      </c>
      <c r="D29" s="13">
        <v>133000</v>
      </c>
      <c r="E29" s="10">
        <f t="shared" si="4"/>
        <v>-5000</v>
      </c>
      <c r="F29" s="1"/>
    </row>
    <row r="30" spans="1:6" ht="15" customHeight="1" x14ac:dyDescent="0.3">
      <c r="A30" s="21" t="s">
        <v>69</v>
      </c>
      <c r="B30" s="25" t="s">
        <v>76</v>
      </c>
      <c r="C30" s="13">
        <v>65080</v>
      </c>
      <c r="D30" s="3">
        <v>70410</v>
      </c>
      <c r="E30" s="10">
        <f t="shared" si="4"/>
        <v>-5330</v>
      </c>
      <c r="F30" s="23"/>
    </row>
    <row r="31" spans="1:6" ht="29.25" customHeight="1" x14ac:dyDescent="0.3">
      <c r="A31" s="22" t="s">
        <v>44</v>
      </c>
      <c r="B31" s="26" t="s">
        <v>46</v>
      </c>
      <c r="C31" s="11">
        <v>339487</v>
      </c>
      <c r="D31" s="11">
        <f>SUM(D32:D34)</f>
        <v>339030.98</v>
      </c>
      <c r="E31" s="17">
        <f>SUM(E32:E35)</f>
        <v>456.0199999999968</v>
      </c>
      <c r="F31" s="1"/>
    </row>
    <row r="32" spans="1:6" ht="31.5" customHeight="1" x14ac:dyDescent="0.3">
      <c r="A32" s="21" t="s">
        <v>70</v>
      </c>
      <c r="B32" s="24" t="s">
        <v>47</v>
      </c>
      <c r="C32" s="9">
        <v>194649</v>
      </c>
      <c r="D32" s="13">
        <v>192176.5</v>
      </c>
      <c r="E32" s="10">
        <f t="shared" ref="E32:E34" si="5">SUM(C32-D32)</f>
        <v>2472.5</v>
      </c>
      <c r="F32" s="23"/>
    </row>
    <row r="33" spans="1:7" ht="15" customHeight="1" x14ac:dyDescent="0.3">
      <c r="A33" s="21" t="s">
        <v>71</v>
      </c>
      <c r="B33" s="24" t="s">
        <v>48</v>
      </c>
      <c r="C33" s="13">
        <v>89838</v>
      </c>
      <c r="D33" s="3">
        <v>89838</v>
      </c>
      <c r="E33" s="10">
        <f t="shared" si="5"/>
        <v>0</v>
      </c>
      <c r="F33" s="1"/>
    </row>
    <row r="34" spans="1:7" ht="15" customHeight="1" x14ac:dyDescent="0.3">
      <c r="A34" s="21" t="s">
        <v>72</v>
      </c>
      <c r="B34" s="25" t="s">
        <v>49</v>
      </c>
      <c r="C34" s="9">
        <v>55000</v>
      </c>
      <c r="D34" s="3">
        <v>57016.480000000003</v>
      </c>
      <c r="E34" s="10">
        <f t="shared" si="5"/>
        <v>-2016.4800000000032</v>
      </c>
      <c r="F34" s="1"/>
    </row>
    <row r="35" spans="1:7" ht="15.6" x14ac:dyDescent="0.3">
      <c r="A35" s="22" t="s">
        <v>45</v>
      </c>
      <c r="B35" s="27" t="s">
        <v>77</v>
      </c>
      <c r="C35" s="11">
        <v>179676</v>
      </c>
      <c r="D35" s="8">
        <v>179676</v>
      </c>
      <c r="E35" s="12">
        <f>SUM(C35-D35)</f>
        <v>0</v>
      </c>
      <c r="F35" s="1"/>
      <c r="G35" s="1"/>
    </row>
    <row r="36" spans="1:7" ht="15" customHeight="1" x14ac:dyDescent="0.3">
      <c r="A36" s="22" t="s">
        <v>50</v>
      </c>
      <c r="B36" s="26" t="s">
        <v>52</v>
      </c>
      <c r="C36" s="11">
        <v>200000</v>
      </c>
      <c r="D36" s="8">
        <v>195918</v>
      </c>
      <c r="E36" s="12">
        <f>SUM(C36-D36)</f>
        <v>4082</v>
      </c>
      <c r="F36" s="23"/>
      <c r="G36" s="1"/>
    </row>
    <row r="37" spans="1:7" ht="15" customHeight="1" x14ac:dyDescent="0.3">
      <c r="A37" s="20"/>
      <c r="B37" s="27" t="s">
        <v>53</v>
      </c>
      <c r="C37" s="11">
        <f>SUM(C3+C12+C17+C23+C31+C35+C36)</f>
        <v>4233932.28</v>
      </c>
      <c r="D37" s="11">
        <f>SUM(D3+D12+D17+D23+D31+D35+D36)</f>
        <v>4144131.77</v>
      </c>
      <c r="E37" s="17">
        <f>SUM(E3+E12+E17+E23+E31+E35+E36)</f>
        <v>89800.510000000009</v>
      </c>
      <c r="F37" s="1"/>
      <c r="G37" s="18"/>
    </row>
    <row r="38" spans="1:7" ht="15" customHeight="1" x14ac:dyDescent="0.3">
      <c r="A38" s="22" t="s">
        <v>51</v>
      </c>
      <c r="B38" s="26" t="s">
        <v>54</v>
      </c>
      <c r="C38" s="14">
        <v>880000</v>
      </c>
      <c r="D38" s="8">
        <v>763493.16</v>
      </c>
      <c r="E38" s="12">
        <f>SUM(C38-D38)</f>
        <v>116506.83999999997</v>
      </c>
      <c r="F38" s="1"/>
      <c r="G38" s="18"/>
    </row>
    <row r="39" spans="1:7" x14ac:dyDescent="0.3">
      <c r="A39" s="19"/>
      <c r="B39" s="16" t="s">
        <v>55</v>
      </c>
      <c r="C39" s="2">
        <f>SUM(C37+C38)</f>
        <v>5113932.28</v>
      </c>
      <c r="D39" s="36">
        <f>SUM(D37+D38)</f>
        <v>4907624.93</v>
      </c>
      <c r="E39" s="17">
        <f>SUM(E37+E38)</f>
        <v>206307.34999999998</v>
      </c>
      <c r="F39" s="1"/>
      <c r="G39" s="5"/>
    </row>
    <row r="40" spans="1:7" x14ac:dyDescent="0.3">
      <c r="A40" s="19"/>
      <c r="B40" s="15" t="s">
        <v>56</v>
      </c>
      <c r="C40" s="6"/>
      <c r="D40" s="9"/>
      <c r="E40" s="10"/>
      <c r="F40" s="1"/>
      <c r="G40" s="1"/>
    </row>
    <row r="41" spans="1:7" x14ac:dyDescent="0.3">
      <c r="A41" s="19"/>
      <c r="B41" s="16"/>
      <c r="C41" s="6"/>
      <c r="D41" s="6"/>
      <c r="E41" s="10"/>
      <c r="F41" s="1"/>
      <c r="G41" s="1"/>
    </row>
    <row r="42" spans="1:7" ht="18" x14ac:dyDescent="0.35">
      <c r="A42" s="1"/>
      <c r="B42" s="39" t="s">
        <v>57</v>
      </c>
      <c r="C42" s="39"/>
      <c r="D42" s="39"/>
      <c r="E42" s="39"/>
      <c r="F42" s="1"/>
      <c r="G42" s="1"/>
    </row>
    <row r="48" spans="1:7" x14ac:dyDescent="0.3">
      <c r="B48" s="37"/>
    </row>
  </sheetData>
  <mergeCells count="2">
    <mergeCell ref="B1:C1"/>
    <mergeCell ref="B42:E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Штиль</dc:creator>
  <cp:lastModifiedBy>1</cp:lastModifiedBy>
  <dcterms:created xsi:type="dcterms:W3CDTF">2023-01-31T07:50:41Z</dcterms:created>
  <dcterms:modified xsi:type="dcterms:W3CDTF">2024-01-23T18:00:59Z</dcterms:modified>
</cp:coreProperties>
</file>